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<sst xmlns="http://schemas.openxmlformats.org/spreadsheetml/2006/main" count="82" uniqueCount="70">
  <si>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TRACK</t>
  </si>
  <si>
    <t>DATE</t>
  </si>
  <si>
    <t>DRIVER</t>
  </si>
  <si>
    <t>TRACK TEMPERTURE</t>
  </si>
  <si>
    <t>CONDITIONS</t>
  </si>
  <si>
    <t>Enter temps in RED boxes only</t>
  </si>
  <si>
    <t>OPTIMUM TIRE OPERATING TEMPERATURE</t>
  </si>
  <si>
    <t>LEFT FRONT</t>
  </si>
  <si>
    <t>Front Ave.</t>
  </si>
  <si>
    <t>Front Delta</t>
  </si>
  <si>
    <t>RIGHT FRONT</t>
  </si>
  <si>
    <t>Out</t>
  </si>
  <si>
    <t>Middle</t>
  </si>
  <si>
    <t>In</t>
  </si>
  <si>
    <t>LF Ave.</t>
  </si>
  <si>
    <t>RF Ave.</t>
  </si>
  <si>
    <t>LF CAMBER</t>
  </si>
  <si>
    <t>RF CAMBER</t>
  </si>
  <si>
    <t>LF Pressure</t>
  </si>
  <si>
    <t>RF Pressure</t>
  </si>
  <si>
    <t>Delta Optimum</t>
  </si>
  <si>
    <t>RF-LR Diagonal Average</t>
  </si>
  <si>
    <t>LF-RR Diagonal Average</t>
  </si>
  <si>
    <t>Left Side Delta</t>
  </si>
  <si>
    <t>Right side Delta</t>
  </si>
  <si>
    <t>Left side Ave.</t>
  </si>
  <si>
    <t>Right side Ave.</t>
  </si>
  <si>
    <t>Left-right delta</t>
  </si>
  <si>
    <t>Car Average</t>
  </si>
  <si>
    <t>Cross Delta</t>
  </si>
  <si>
    <t>Front Rear Delta</t>
  </si>
  <si>
    <t>LR Pressure</t>
  </si>
  <si>
    <t>RR Pressure</t>
  </si>
  <si>
    <t>LR CAMBER</t>
  </si>
  <si>
    <t>RR CAMBER</t>
  </si>
  <si>
    <t>LR Ave.</t>
  </si>
  <si>
    <t>RR Ave.</t>
  </si>
  <si>
    <t>Rear Ave.</t>
  </si>
  <si>
    <t>Rear Delta</t>
  </si>
  <si>
    <t>LEFT REAR</t>
  </si>
  <si>
    <t>RIGHT REAR</t>
  </si>
  <si>
    <t>AVERAGE TEMPERATURE SUMMARY</t>
  </si>
  <si>
    <t>AVERAGE</t>
  </si>
  <si>
    <t>from opt</t>
  </si>
  <si>
    <t>Pressure</t>
  </si>
  <si>
    <t>Camber</t>
  </si>
  <si>
    <t>LF</t>
  </si>
  <si>
    <t>Positive pressure numbers mean over-inflated, negative mean under-inflated</t>
  </si>
  <si>
    <t>RF</t>
  </si>
  <si>
    <t>Positive camber numbers mean too little negative camber</t>
  </si>
  <si>
    <t>LR</t>
  </si>
  <si>
    <t>Negative camber numbers mean too much negative camber</t>
  </si>
  <si>
    <t>RR</t>
  </si>
  <si>
    <t>Optimum camber is 7 degrees hotter on inside edge vs. outside edge on some cars and that number is used here. you may need to lower or raise that number for your application</t>
  </si>
  <si>
    <t>FRONT</t>
  </si>
  <si>
    <t>REAR</t>
  </si>
  <si>
    <t>LEFT</t>
  </si>
  <si>
    <t>RIGHT</t>
  </si>
  <si>
    <t>LF-RR</t>
  </si>
  <si>
    <t>RF-LR</t>
  </si>
  <si>
    <t>Tire Temperature Deltas</t>
  </si>
  <si>
    <t>Front vs. Rear</t>
  </si>
  <si>
    <t>Positive numbers are front hotter, understeer…. Negative numbers are rear hotter, oversteer</t>
  </si>
  <si>
    <t>Left vs. Right</t>
  </si>
  <si>
    <t>Positive numbers are left hotter,  Negative numbers are right hotter</t>
  </si>
  <si>
    <t>Diagonal</t>
  </si>
  <si>
    <t>Positive numbers are lf-rr hotter,  Negative numbers are rf-lr hotter</t>
  </si>
  <si>
    <t>NOTES:</t>
  </si>
  <si>
    <t>Excessive front vs. rear or left vs. right delta could be from static weight distribution</t>
  </si>
  <si>
    <t>Excessive diagonal deltas could be from crossweight other than 50%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</si>
</sst>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i/>
      <sz val="16"/>
      <color indexed="9"/>
      <name val="Arial"/>
      <family val="2"/>
    </font>
    <font>
      <b/>
      <sz val="14"/>
      <color indexed="10"/>
      <name val="Arial"/>
      <family val="2"/>
    </font>
    <font>
      <b/>
      <sz val="16"/>
      <name val="Eurostile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6"/>
      <color indexed="9"/>
      <name val="Brush Script MT"/>
      <family val="4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color indexed="9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3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4" borderId="1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4" fillId="5" borderId="0" xfId="0" applyFont="1" applyFill="1" applyAlignment="1">
      <alignment/>
    </xf>
    <xf numFmtId="164" fontId="4" fillId="6" borderId="0" xfId="0" applyFont="1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>
      <alignment/>
    </xf>
    <xf numFmtId="164" fontId="4" fillId="4" borderId="0" xfId="0" applyFont="1" applyFill="1" applyAlignment="1">
      <alignment/>
    </xf>
    <xf numFmtId="165" fontId="4" fillId="3" borderId="0" xfId="0" applyNumberFormat="1" applyFont="1" applyFill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2" borderId="0" xfId="0" applyFont="1" applyFill="1" applyAlignment="1">
      <alignment/>
    </xf>
    <xf numFmtId="164" fontId="11" fillId="0" borderId="0" xfId="0" applyFont="1" applyAlignment="1">
      <alignment/>
    </xf>
    <xf numFmtId="164" fontId="12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4" borderId="0" xfId="0" applyFont="1" applyFill="1" applyAlignment="1">
      <alignment/>
    </xf>
    <xf numFmtId="164" fontId="9" fillId="4" borderId="0" xfId="0" applyFont="1" applyFill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10</xdr:row>
      <xdr:rowOff>28575</xdr:rowOff>
    </xdr:from>
    <xdr:to>
      <xdr:col>6</xdr:col>
      <xdr:colOff>123825</xdr:colOff>
      <xdr:row>36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57400"/>
          <a:ext cx="1685925" cy="429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</xdr:row>
      <xdr:rowOff>66675</xdr:rowOff>
    </xdr:from>
    <xdr:to>
      <xdr:col>5</xdr:col>
      <xdr:colOff>314325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6200" y="485775"/>
          <a:ext cx="3409950" cy="790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583"/>
            </a:avLst>
          </a:prstTxWarp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AVERAGE 
TIRE TEMPERATURE 
CALCULATOR</a:t>
          </a:r>
        </a:p>
      </xdr:txBody>
    </xdr:sp>
    <xdr:clientData/>
  </xdr:twoCellAnchor>
  <xdr:twoCellAnchor>
    <xdr:from>
      <xdr:col>3</xdr:col>
      <xdr:colOff>276225</xdr:colOff>
      <xdr:row>16</xdr:row>
      <xdr:rowOff>9525</xdr:rowOff>
    </xdr:from>
    <xdr:to>
      <xdr:col>6</xdr:col>
      <xdr:colOff>219075</xdr:colOff>
      <xdr:row>32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2171700" y="3009900"/>
          <a:ext cx="1828800" cy="267652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15</xdr:row>
      <xdr:rowOff>152400</xdr:rowOff>
    </xdr:from>
    <xdr:to>
      <xdr:col>6</xdr:col>
      <xdr:colOff>85725</xdr:colOff>
      <xdr:row>32</xdr:row>
      <xdr:rowOff>57150</xdr:rowOff>
    </xdr:to>
    <xdr:sp>
      <xdr:nvSpPr>
        <xdr:cNvPr id="4" name="Line 4"/>
        <xdr:cNvSpPr>
          <a:spLocks/>
        </xdr:cNvSpPr>
      </xdr:nvSpPr>
      <xdr:spPr>
        <a:xfrm flipH="1" flipV="1">
          <a:off x="2171700" y="2990850"/>
          <a:ext cx="1695450" cy="2657475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</xdr:row>
      <xdr:rowOff>19050</xdr:rowOff>
    </xdr:from>
    <xdr:to>
      <xdr:col>12</xdr:col>
      <xdr:colOff>523875</xdr:colOff>
      <xdr:row>2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4610100" y="438150"/>
          <a:ext cx="335280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0</xdr:rowOff>
    </xdr:from>
    <xdr:to>
      <xdr:col>10</xdr:col>
      <xdr:colOff>552450</xdr:colOff>
      <xdr:row>1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4600575" y="171450"/>
          <a:ext cx="21717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238125</xdr:rowOff>
    </xdr:from>
    <xdr:to>
      <xdr:col>12</xdr:col>
      <xdr:colOff>523875</xdr:colOff>
      <xdr:row>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4657725" y="657225"/>
          <a:ext cx="33051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219075</xdr:rowOff>
    </xdr:from>
    <xdr:to>
      <xdr:col>12</xdr:col>
      <xdr:colOff>504825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134100" y="885825"/>
          <a:ext cx="180975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19050</xdr:rowOff>
    </xdr:from>
    <xdr:to>
      <xdr:col>12</xdr:col>
      <xdr:colOff>504825</xdr:colOff>
      <xdr:row>7</xdr:row>
      <xdr:rowOff>238125</xdr:rowOff>
    </xdr:to>
    <xdr:sp>
      <xdr:nvSpPr>
        <xdr:cNvPr id="9" name="Rectangle 9"/>
        <xdr:cNvSpPr>
          <a:spLocks/>
        </xdr:cNvSpPr>
      </xdr:nvSpPr>
      <xdr:spPr>
        <a:xfrm>
          <a:off x="5124450" y="1162050"/>
          <a:ext cx="281940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5</xdr:col>
      <xdr:colOff>476250</xdr:colOff>
      <xdr:row>1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35909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workbookViewId="0" topLeftCell="A34">
      <selection activeCell="F49" sqref="F49"/>
    </sheetView>
  </sheetViews>
  <sheetFormatPr defaultColWidth="9.140625" defaultRowHeight="12.75"/>
  <cols>
    <col min="1" max="1" width="8.00390625" style="0" customWidth="1"/>
    <col min="2" max="2" width="11.28125" style="0" customWidth="1"/>
    <col min="5" max="5" width="10.00390625" style="0" customWidth="1"/>
  </cols>
  <sheetData>
    <row r="1" ht="13.5" customHeight="1"/>
    <row r="2" spans="7:10" ht="19.5" customHeight="1">
      <c r="G2" s="1" t="s">
        <v>0</v>
      </c>
      <c r="H2" s="2"/>
      <c r="I2" s="2"/>
      <c r="J2" s="2"/>
    </row>
    <row r="3" spans="7:10" ht="19.5" customHeight="1">
      <c r="G3" s="1" t="s">
        <v>1</v>
      </c>
      <c r="H3" s="2"/>
      <c r="I3" s="2"/>
      <c r="J3" s="2"/>
    </row>
    <row r="4" spans="7:10" ht="18.75" customHeight="1">
      <c r="G4" s="1" t="s">
        <v>2</v>
      </c>
      <c r="H4" s="2"/>
      <c r="I4" s="2"/>
      <c r="J4" s="2"/>
    </row>
    <row r="5" spans="7:10" ht="18.75" customHeight="1">
      <c r="G5" s="1" t="s">
        <v>3</v>
      </c>
      <c r="H5" s="2"/>
      <c r="I5" s="2"/>
      <c r="J5" s="2"/>
    </row>
    <row r="6" spans="7:10" ht="12.75">
      <c r="G6" s="1" t="s">
        <v>4</v>
      </c>
      <c r="H6" s="2"/>
      <c r="I6" s="2"/>
      <c r="J6" s="2"/>
    </row>
    <row r="7" spans="1:10" ht="12.75">
      <c r="A7" s="3" t="s">
        <v>5</v>
      </c>
      <c r="G7" s="1"/>
      <c r="H7" s="2"/>
      <c r="I7" s="2"/>
      <c r="J7" s="2"/>
    </row>
    <row r="8" spans="1:6" ht="18.75" customHeight="1">
      <c r="A8" t="s">
        <v>6</v>
      </c>
      <c r="F8">
        <v>180</v>
      </c>
    </row>
    <row r="9" spans="1:8" ht="12.75">
      <c r="A9" s="4" t="s">
        <v>7</v>
      </c>
      <c r="E9" t="s">
        <v>8</v>
      </c>
      <c r="F9" t="s">
        <v>9</v>
      </c>
      <c r="H9" s="4" t="s">
        <v>10</v>
      </c>
    </row>
    <row r="10" spans="1:10" ht="12.75">
      <c r="A10" t="s">
        <v>11</v>
      </c>
      <c r="B10" t="s">
        <v>12</v>
      </c>
      <c r="C10" t="s">
        <v>13</v>
      </c>
      <c r="E10" s="5">
        <f>SUM((B13+I13)/2)</f>
        <v>176.16666666666669</v>
      </c>
      <c r="F10" s="6">
        <f>SUM(B13-I13)</f>
        <v>1.6666666666666572</v>
      </c>
      <c r="H10" t="s">
        <v>13</v>
      </c>
      <c r="I10" t="s">
        <v>12</v>
      </c>
      <c r="J10" t="s">
        <v>11</v>
      </c>
    </row>
    <row r="11" spans="1:10" ht="12.75">
      <c r="A11" s="7">
        <v>175</v>
      </c>
      <c r="B11" s="7">
        <v>177</v>
      </c>
      <c r="C11" s="7">
        <v>179</v>
      </c>
      <c r="D11" s="8"/>
      <c r="E11" s="8"/>
      <c r="F11" s="8"/>
      <c r="G11" s="8"/>
      <c r="H11" s="7">
        <v>180</v>
      </c>
      <c r="I11" s="7">
        <v>175</v>
      </c>
      <c r="J11" s="7">
        <v>171</v>
      </c>
    </row>
    <row r="13" spans="1:9" ht="12.75">
      <c r="A13" t="s">
        <v>14</v>
      </c>
      <c r="B13" s="9">
        <f>SUM((A11+B11+C11)/3)</f>
        <v>177</v>
      </c>
      <c r="H13" t="s">
        <v>15</v>
      </c>
      <c r="I13" s="10">
        <f>SUM((H11+I11+J11)/3)</f>
        <v>175.33333333333334</v>
      </c>
    </row>
    <row r="14" spans="1:10" ht="12.75">
      <c r="A14" t="s">
        <v>16</v>
      </c>
      <c r="C14" s="11">
        <f>SUM(A11-(C11-7))</f>
        <v>3</v>
      </c>
      <c r="H14" t="s">
        <v>17</v>
      </c>
      <c r="J14" s="11">
        <f>SUM(J11-(H11-7))</f>
        <v>-2</v>
      </c>
    </row>
    <row r="15" spans="1:10" ht="12.75">
      <c r="A15" t="s">
        <v>18</v>
      </c>
      <c r="C15" s="12">
        <f>SUM((B11-(A11+C11)/2))</f>
        <v>0</v>
      </c>
      <c r="H15" t="s">
        <v>19</v>
      </c>
      <c r="J15" s="12">
        <f>SUM((I11-(H11+J11)/2))</f>
        <v>-0.5</v>
      </c>
    </row>
    <row r="16" spans="1:10" ht="12.75">
      <c r="A16" t="s">
        <v>20</v>
      </c>
      <c r="C16" s="6">
        <f>SUM(B13-F8)</f>
        <v>-3</v>
      </c>
      <c r="H16" t="s">
        <v>20</v>
      </c>
      <c r="J16" s="6">
        <f>SUM(I13-F8)</f>
        <v>-4.666666666666657</v>
      </c>
    </row>
    <row r="17" ht="12.75">
      <c r="H17" t="s">
        <v>21</v>
      </c>
    </row>
    <row r="18" spans="2:9" ht="12.75">
      <c r="B18" t="s">
        <v>22</v>
      </c>
      <c r="I18" s="5">
        <f>SUM((B38+I13)/2)</f>
        <v>178.5</v>
      </c>
    </row>
    <row r="19" ht="12.75">
      <c r="C19" s="5">
        <f>SUM((B13+I38)/2)</f>
        <v>182.16666666666669</v>
      </c>
    </row>
    <row r="21" spans="1:8" ht="12.75">
      <c r="A21" t="s">
        <v>23</v>
      </c>
      <c r="H21" t="s">
        <v>24</v>
      </c>
    </row>
    <row r="22" spans="1:8" ht="12.75">
      <c r="A22" s="6">
        <f>SUM(B13-B38)</f>
        <v>-4.666666666666657</v>
      </c>
      <c r="H22" s="6">
        <f>SUM(I13-I38)</f>
        <v>-12</v>
      </c>
    </row>
    <row r="24" spans="1:10" ht="12.75">
      <c r="A24" t="s">
        <v>25</v>
      </c>
      <c r="C24" s="13">
        <f>SUM((B13+B38)/2)</f>
        <v>179.33333333333331</v>
      </c>
      <c r="H24" t="s">
        <v>26</v>
      </c>
      <c r="J24" s="10">
        <f>SUM((I13+I38)/2)</f>
        <v>181.33333333333334</v>
      </c>
    </row>
    <row r="27" spans="1:8" ht="12.75">
      <c r="A27" t="s">
        <v>27</v>
      </c>
      <c r="C27" s="6">
        <f>SUM(C24-J24)</f>
        <v>-2.0000000000000284</v>
      </c>
      <c r="H27" t="s">
        <v>28</v>
      </c>
    </row>
    <row r="28" ht="12.75">
      <c r="H28" s="14">
        <f>SUM((B13+I13+I38+B38)/4)</f>
        <v>180.33333333333334</v>
      </c>
    </row>
    <row r="29" spans="1:3" ht="12.75">
      <c r="A29" t="s">
        <v>29</v>
      </c>
      <c r="C29" s="6">
        <f>SUM(C19-I18)</f>
        <v>3.6666666666666856</v>
      </c>
    </row>
    <row r="30" ht="12.75">
      <c r="H30" t="s">
        <v>30</v>
      </c>
    </row>
    <row r="31" ht="12.75">
      <c r="H31" s="6">
        <f>SUM(E10-E41)</f>
        <v>-8.333333333333314</v>
      </c>
    </row>
    <row r="35" spans="1:10" ht="12.75">
      <c r="A35" t="s">
        <v>20</v>
      </c>
      <c r="C35" s="6">
        <f>SUM(B38-F8)</f>
        <v>1.6666666666666572</v>
      </c>
      <c r="H35" t="s">
        <v>20</v>
      </c>
      <c r="J35" s="6">
        <f>SUM(I38-F8)</f>
        <v>7.333333333333343</v>
      </c>
    </row>
    <row r="36" spans="1:10" ht="12.75">
      <c r="A36" t="s">
        <v>31</v>
      </c>
      <c r="C36" s="12">
        <f>SUM((B39-(A39+C39)/2))</f>
        <v>0.5</v>
      </c>
      <c r="H36" t="s">
        <v>32</v>
      </c>
      <c r="J36" s="12">
        <f>SUM((I39-(H39+J39)/2))</f>
        <v>1</v>
      </c>
    </row>
    <row r="37" spans="1:10" ht="12.75">
      <c r="A37" t="s">
        <v>33</v>
      </c>
      <c r="C37" s="11">
        <f>SUM(A39-(C39-7))</f>
        <v>4</v>
      </c>
      <c r="H37" t="s">
        <v>34</v>
      </c>
      <c r="J37" s="11">
        <f>SUM(J39-(H39-7))</f>
        <v>1</v>
      </c>
    </row>
    <row r="38" spans="1:9" ht="12.75">
      <c r="A38" t="s">
        <v>35</v>
      </c>
      <c r="B38" s="9">
        <f>SUM((A39+B39+C39)/3)</f>
        <v>181.66666666666666</v>
      </c>
      <c r="H38" t="s">
        <v>36</v>
      </c>
      <c r="I38" s="10">
        <f>SUM((H39+I39+J39)/3)</f>
        <v>187.33333333333334</v>
      </c>
    </row>
    <row r="39" spans="1:10" ht="12.75">
      <c r="A39" s="7">
        <v>180</v>
      </c>
      <c r="B39" s="7">
        <v>182</v>
      </c>
      <c r="C39" s="7">
        <v>183</v>
      </c>
      <c r="D39" s="15"/>
      <c r="E39" s="15"/>
      <c r="F39" s="15"/>
      <c r="G39" s="15"/>
      <c r="H39" s="7">
        <v>190</v>
      </c>
      <c r="I39" s="7">
        <v>188</v>
      </c>
      <c r="J39" s="7">
        <v>184</v>
      </c>
    </row>
    <row r="40" spans="1:10" ht="12.75">
      <c r="A40" t="s">
        <v>11</v>
      </c>
      <c r="B40" t="s">
        <v>12</v>
      </c>
      <c r="C40" t="s">
        <v>13</v>
      </c>
      <c r="E40" t="s">
        <v>37</v>
      </c>
      <c r="F40" t="s">
        <v>38</v>
      </c>
      <c r="H40" t="s">
        <v>13</v>
      </c>
      <c r="I40" t="s">
        <v>12</v>
      </c>
      <c r="J40" t="s">
        <v>11</v>
      </c>
    </row>
    <row r="41" spans="1:8" ht="12.75">
      <c r="A41" s="4" t="s">
        <v>39</v>
      </c>
      <c r="E41" s="5">
        <f>SUM((B38+I38)/2)</f>
        <v>184.5</v>
      </c>
      <c r="F41" s="6">
        <f>SUM(B38-I38)</f>
        <v>-5.666666666666686</v>
      </c>
      <c r="H41" s="4" t="s">
        <v>40</v>
      </c>
    </row>
    <row r="43" ht="12.75">
      <c r="A43" s="16" t="s">
        <v>41</v>
      </c>
    </row>
    <row r="44" spans="1:5" ht="15" customHeight="1">
      <c r="A44" s="17"/>
      <c r="B44" s="17" t="s">
        <v>42</v>
      </c>
      <c r="C44" s="17" t="s">
        <v>43</v>
      </c>
      <c r="D44" s="17" t="s">
        <v>44</v>
      </c>
      <c r="E44" s="17" t="s">
        <v>45</v>
      </c>
    </row>
    <row r="45" spans="1:6" ht="12.75">
      <c r="A45" s="18" t="s">
        <v>46</v>
      </c>
      <c r="B45" s="17">
        <f>SUM(B13)</f>
        <v>177</v>
      </c>
      <c r="C45" s="17">
        <f>SUM(C16)</f>
        <v>-3</v>
      </c>
      <c r="D45" s="17">
        <f>SUM(C15)</f>
        <v>0</v>
      </c>
      <c r="E45" s="17">
        <f>SUM(C14)</f>
        <v>3</v>
      </c>
      <c r="F45" s="19" t="s">
        <v>47</v>
      </c>
    </row>
    <row r="46" spans="1:6" ht="12.75">
      <c r="A46" s="18" t="s">
        <v>48</v>
      </c>
      <c r="B46" s="17">
        <f>SUM(I13)</f>
        <v>175.33333333333334</v>
      </c>
      <c r="C46" s="17">
        <f>SUM(J16)</f>
        <v>-4.666666666666657</v>
      </c>
      <c r="D46" s="17">
        <f>SUM(J15)</f>
        <v>-0.5</v>
      </c>
      <c r="E46" s="17">
        <f>SUM(J14)</f>
        <v>-2</v>
      </c>
      <c r="F46" s="19" t="s">
        <v>49</v>
      </c>
    </row>
    <row r="47" spans="1:6" ht="12.75">
      <c r="A47" s="18" t="s">
        <v>50</v>
      </c>
      <c r="B47" s="17">
        <f>SUM(B38)</f>
        <v>181.66666666666666</v>
      </c>
      <c r="C47" s="17">
        <f>SUM(C35)</f>
        <v>1.6666666666666572</v>
      </c>
      <c r="D47" s="17">
        <f>SUM(C36)</f>
        <v>0.5</v>
      </c>
      <c r="E47" s="17">
        <f>SUM(C37)</f>
        <v>4</v>
      </c>
      <c r="F47" s="19" t="s">
        <v>51</v>
      </c>
    </row>
    <row r="48" spans="1:6" ht="12.75">
      <c r="A48" s="18" t="s">
        <v>52</v>
      </c>
      <c r="B48" s="17">
        <f>SUM(I38)</f>
        <v>187.33333333333334</v>
      </c>
      <c r="C48" s="17">
        <f>SUM(J35)</f>
        <v>7.333333333333343</v>
      </c>
      <c r="D48" s="17">
        <f>SUM(J36)</f>
        <v>1</v>
      </c>
      <c r="E48" s="17">
        <f>SUM(J37)</f>
        <v>1</v>
      </c>
      <c r="F48" s="19" t="s">
        <v>53</v>
      </c>
    </row>
    <row r="49" spans="1:5" ht="12.75">
      <c r="A49" s="18" t="s">
        <v>54</v>
      </c>
      <c r="B49" s="17">
        <f>SUM(E10)</f>
        <v>176.16666666666669</v>
      </c>
      <c r="C49" s="17"/>
      <c r="D49" s="17"/>
      <c r="E49" s="17"/>
    </row>
    <row r="50" spans="1:5" ht="12.75">
      <c r="A50" s="18" t="s">
        <v>55</v>
      </c>
      <c r="B50" s="17">
        <f>SUM(E41)</f>
        <v>184.5</v>
      </c>
      <c r="C50" s="17"/>
      <c r="D50" s="17"/>
      <c r="E50" s="17"/>
    </row>
    <row r="51" spans="1:5" ht="12.75">
      <c r="A51" s="18" t="s">
        <v>56</v>
      </c>
      <c r="B51" s="17">
        <f>SUM(C24)</f>
        <v>179.33333333333331</v>
      </c>
      <c r="C51" s="17"/>
      <c r="D51" s="17"/>
      <c r="E51" s="17"/>
    </row>
    <row r="52" spans="1:5" ht="12.75">
      <c r="A52" s="18" t="s">
        <v>57</v>
      </c>
      <c r="B52" s="17">
        <f>SUM(J24)</f>
        <v>181.33333333333334</v>
      </c>
      <c r="C52" s="17"/>
      <c r="D52" s="17"/>
      <c r="E52" s="17"/>
    </row>
    <row r="53" spans="1:5" ht="12.75">
      <c r="A53" s="18" t="s">
        <v>58</v>
      </c>
      <c r="B53" s="17">
        <f>SUM(C19)</f>
        <v>182.16666666666669</v>
      </c>
      <c r="C53" s="17"/>
      <c r="D53" s="17"/>
      <c r="E53" s="17"/>
    </row>
    <row r="54" spans="1:5" ht="12.75">
      <c r="A54" s="18" t="s">
        <v>59</v>
      </c>
      <c r="B54" s="17">
        <f>SUM(I18)</f>
        <v>178.5</v>
      </c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20" t="s">
        <v>60</v>
      </c>
      <c r="B56" s="21"/>
      <c r="C56" s="21"/>
      <c r="D56" s="21"/>
      <c r="E56" s="17"/>
    </row>
    <row r="57" spans="1:5" ht="12.75">
      <c r="A57" s="22" t="s">
        <v>61</v>
      </c>
      <c r="B57" s="23"/>
      <c r="C57" s="17">
        <f>SUM(H31)</f>
        <v>-8.333333333333314</v>
      </c>
      <c r="D57" s="19" t="s">
        <v>62</v>
      </c>
      <c r="E57" s="17"/>
    </row>
    <row r="58" spans="1:5" ht="12.75">
      <c r="A58" s="22" t="s">
        <v>63</v>
      </c>
      <c r="B58" s="23"/>
      <c r="C58" s="17">
        <f>SUM(C27)</f>
        <v>-2.0000000000000284</v>
      </c>
      <c r="D58" s="19" t="s">
        <v>64</v>
      </c>
      <c r="E58" s="17"/>
    </row>
    <row r="59" spans="1:5" ht="12.75">
      <c r="A59" s="22" t="s">
        <v>65</v>
      </c>
      <c r="B59" s="23"/>
      <c r="C59" s="17">
        <f>SUM(C29)</f>
        <v>3.6666666666666856</v>
      </c>
      <c r="D59" s="19" t="s">
        <v>66</v>
      </c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 t="s">
        <v>67</v>
      </c>
      <c r="B61" s="17"/>
      <c r="C61" s="17"/>
      <c r="D61" s="17"/>
      <c r="E61" s="17"/>
    </row>
    <row r="62" ht="12.75">
      <c r="A62" s="24" t="s">
        <v>68</v>
      </c>
    </row>
    <row r="63" ht="12.75">
      <c r="A63" s="24" t="s">
        <v>69</v>
      </c>
    </row>
  </sheetData>
  <sheetProtection selectLockedCells="1" selectUnlockedCells="1"/>
  <printOptions/>
  <pageMargins left="0.35" right="0.3597222222222222" top="0.5" bottom="0.3597222222222222" header="0.5118055555555555" footer="0.5118055555555555"/>
  <pageSetup horizontalDpi="300" verticalDpi="300" orientation="portrait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ALEXANDER</dc:creator>
  <cp:keywords/>
  <dc:description/>
  <cp:lastModifiedBy>Don Alexander</cp:lastModifiedBy>
  <cp:lastPrinted>2002-09-18T19:40:53Z</cp:lastPrinted>
  <dcterms:created xsi:type="dcterms:W3CDTF">2002-09-18T17:04:02Z</dcterms:created>
  <dcterms:modified xsi:type="dcterms:W3CDTF">2012-12-31T19:31:56Z</dcterms:modified>
  <cp:category/>
  <cp:version/>
  <cp:contentType/>
  <cp:contentStatus/>
</cp:coreProperties>
</file>